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3260" yWindow="720" windowWidth="17840" windowHeight="143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0" i="1" l="1"/>
  <c r="J33" i="1"/>
  <c r="I33" i="1"/>
  <c r="K33" i="1"/>
  <c r="J32" i="1"/>
  <c r="J34" i="1"/>
  <c r="I32" i="1"/>
  <c r="I34" i="1"/>
  <c r="K34" i="1"/>
  <c r="K32" i="1"/>
  <c r="E28" i="1"/>
  <c r="E29" i="1"/>
  <c r="E30" i="1"/>
  <c r="E31" i="1"/>
  <c r="E32" i="1"/>
  <c r="D33" i="1"/>
  <c r="C33" i="1"/>
  <c r="E33" i="1"/>
  <c r="E27" i="1"/>
  <c r="D25" i="1"/>
  <c r="D8" i="1"/>
  <c r="D17" i="1"/>
  <c r="D35" i="1"/>
  <c r="C8" i="1"/>
  <c r="C17" i="1"/>
  <c r="C25" i="1"/>
  <c r="C35" i="1"/>
  <c r="E35" i="1"/>
  <c r="E20" i="1"/>
  <c r="E21" i="1"/>
  <c r="E22" i="1"/>
  <c r="E23" i="1"/>
  <c r="E24" i="1"/>
  <c r="E25" i="1"/>
  <c r="E19" i="1"/>
  <c r="E11" i="1"/>
  <c r="E12" i="1"/>
  <c r="E13" i="1"/>
  <c r="E14" i="1"/>
  <c r="E15" i="1"/>
  <c r="E16" i="1"/>
  <c r="E17" i="1"/>
  <c r="E10" i="1"/>
  <c r="E5" i="1"/>
  <c r="E6" i="1"/>
  <c r="E7" i="1"/>
  <c r="E8" i="1"/>
  <c r="E4" i="1"/>
  <c r="H32" i="1"/>
  <c r="H33" i="1"/>
  <c r="H34" i="1"/>
  <c r="B8" i="1"/>
  <c r="B17" i="1"/>
  <c r="B25" i="1"/>
  <c r="B33" i="1"/>
  <c r="B35" i="1"/>
</calcChain>
</file>

<file path=xl/sharedStrings.xml><?xml version="1.0" encoding="utf-8"?>
<sst xmlns="http://schemas.openxmlformats.org/spreadsheetml/2006/main" count="47" uniqueCount="34">
  <si>
    <t>Event</t>
  </si>
  <si>
    <t>Friday</t>
  </si>
  <si>
    <t>1:30 0-200 Pairs</t>
  </si>
  <si>
    <t>1:30 Open Pairs</t>
  </si>
  <si>
    <t>7:30 Open Pairs</t>
  </si>
  <si>
    <t>7:30 0-200 Pairs</t>
  </si>
  <si>
    <t>Tables</t>
  </si>
  <si>
    <t>Friday total</t>
  </si>
  <si>
    <t>Saturday</t>
  </si>
  <si>
    <t>1:00 Open Pairs</t>
  </si>
  <si>
    <t>7:00 0-200 Pairs</t>
  </si>
  <si>
    <t>7:00 Open Pairs</t>
  </si>
  <si>
    <t>7:00 Stratified Swiss</t>
  </si>
  <si>
    <t>Saturday total</t>
  </si>
  <si>
    <t>Sunday</t>
  </si>
  <si>
    <t>1:00 0-200 Pairs</t>
  </si>
  <si>
    <t>1:00 Bracketed KOs</t>
  </si>
  <si>
    <t>7:00 Bracketed KOs</t>
  </si>
  <si>
    <t>Sunday total</t>
  </si>
  <si>
    <t>Monday</t>
  </si>
  <si>
    <t>10:30 0-200 Swiss</t>
  </si>
  <si>
    <t>10:30 0-2000 Swiss</t>
  </si>
  <si>
    <t>10:30 Open BAM</t>
  </si>
  <si>
    <t>TBA 0-200 Swiss</t>
  </si>
  <si>
    <t>TBA 0-2000 Swiss</t>
  </si>
  <si>
    <t>TBA Open BAM</t>
  </si>
  <si>
    <t>Monday total</t>
  </si>
  <si>
    <t>% difference</t>
  </si>
  <si>
    <t>Total tables</t>
  </si>
  <si>
    <t>0-200 events</t>
  </si>
  <si>
    <t>Total</t>
  </si>
  <si>
    <t>(2013-14)</t>
  </si>
  <si>
    <t>Open &amp; 2K events</t>
  </si>
  <si>
    <t>May Sectional 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</si>
</sst>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0" fillId="0" borderId="0" xfId="0" applyNumberFormat="1"/>
    <xf numFmtId="164" fontId="4" fillId="0" borderId="0" xfId="0" applyNumberFormat="1" applyFont="1"/>
    <xf numFmtId="9" fontId="0" fillId="0" borderId="0" xfId="0" applyNumberFormat="1"/>
    <xf numFmtId="164" fontId="1" fillId="0" borderId="0" xfId="0" applyNumberFormat="1" applyFont="1"/>
    <xf numFmtId="9" fontId="1" fillId="0" borderId="0" xfId="0" applyNumberFormat="1" applyFont="1"/>
    <xf numFmtId="1" fontId="1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0" fillId="0" borderId="0" xfId="0" applyNumberFormat="1"/>
    <xf numFmtId="0" fontId="7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6"/>
  <sheetViews>
    <sheetView tabSelected="1" workbookViewId="0"/>
  </sheetViews>
  <sheetFormatPr baseColWidth="10" defaultRowHeight="15" x14ac:dyDescent="0"/>
  <cols>
    <col min="1" max="1" width="34.33203125" customWidth="1"/>
    <col min="2" max="4" width="9.83203125" customWidth="1"/>
    <col min="5" max="5" width="11.6640625" customWidth="1"/>
    <col min="6" max="6" width="2.1640625" customWidth="1"/>
    <col min="7" max="7" width="15.83203125" customWidth="1"/>
    <col min="11" max="11" width="12" customWidth="1"/>
  </cols>
  <sheetData>
    <row r="1" spans="1:5" ht="18">
      <c r="A1" s="12" t="s">
        <v>33</v>
      </c>
    </row>
    <row r="2" spans="1:5">
      <c r="A2" s="1" t="s">
        <v>0</v>
      </c>
      <c r="B2" s="2">
        <v>2012</v>
      </c>
      <c r="C2" s="2">
        <v>2013</v>
      </c>
      <c r="D2" s="2">
        <v>2014</v>
      </c>
      <c r="E2" s="10" t="s">
        <v>27</v>
      </c>
    </row>
    <row r="3" spans="1:5">
      <c r="A3" s="1" t="s">
        <v>1</v>
      </c>
      <c r="B3" s="2" t="s">
        <v>6</v>
      </c>
      <c r="C3" s="2" t="s">
        <v>6</v>
      </c>
      <c r="D3" s="2" t="s">
        <v>6</v>
      </c>
      <c r="E3" s="2" t="s">
        <v>31</v>
      </c>
    </row>
    <row r="4" spans="1:5">
      <c r="A4" t="s">
        <v>2</v>
      </c>
      <c r="B4" s="4">
        <v>11</v>
      </c>
      <c r="C4" s="4">
        <v>11</v>
      </c>
      <c r="D4" s="4">
        <v>12.5</v>
      </c>
      <c r="E4" s="6">
        <f>(D4-C4)/C4</f>
        <v>0.13636363636363635</v>
      </c>
    </row>
    <row r="5" spans="1:5">
      <c r="A5" t="s">
        <v>3</v>
      </c>
      <c r="B5" s="4">
        <v>39</v>
      </c>
      <c r="C5" s="4">
        <v>33.5</v>
      </c>
      <c r="D5" s="4">
        <v>35</v>
      </c>
      <c r="E5" s="6">
        <f t="shared" ref="E5:E8" si="0">(D5-C5)/C5</f>
        <v>4.4776119402985072E-2</v>
      </c>
    </row>
    <row r="6" spans="1:5">
      <c r="A6" t="s">
        <v>5</v>
      </c>
      <c r="B6" s="4">
        <v>3.5</v>
      </c>
      <c r="C6" s="4">
        <v>7.5</v>
      </c>
      <c r="D6" s="4">
        <v>6</v>
      </c>
      <c r="E6" s="6">
        <f t="shared" si="0"/>
        <v>-0.2</v>
      </c>
    </row>
    <row r="7" spans="1:5">
      <c r="A7" t="s">
        <v>4</v>
      </c>
      <c r="B7" s="4">
        <v>36</v>
      </c>
      <c r="C7" s="4">
        <v>30</v>
      </c>
      <c r="D7" s="4">
        <v>32</v>
      </c>
      <c r="E7" s="6">
        <f t="shared" si="0"/>
        <v>6.6666666666666666E-2</v>
      </c>
    </row>
    <row r="8" spans="1:5">
      <c r="A8" s="3" t="s">
        <v>7</v>
      </c>
      <c r="B8" s="7">
        <f>SUM(B4:B7)</f>
        <v>89.5</v>
      </c>
      <c r="C8" s="7">
        <f>SUM(C4:C7)</f>
        <v>82</v>
      </c>
      <c r="D8" s="7">
        <f>SUM(D4:D7)</f>
        <v>85.5</v>
      </c>
      <c r="E8" s="8">
        <f t="shared" si="0"/>
        <v>4.2682926829268296E-2</v>
      </c>
    </row>
    <row r="9" spans="1:5">
      <c r="A9" s="1" t="s">
        <v>8</v>
      </c>
      <c r="B9" s="4"/>
      <c r="C9" s="4"/>
      <c r="E9" s="6"/>
    </row>
    <row r="10" spans="1:5">
      <c r="A10" t="s">
        <v>15</v>
      </c>
      <c r="B10" s="4">
        <v>10</v>
      </c>
      <c r="C10" s="4">
        <v>10</v>
      </c>
      <c r="D10" s="4">
        <v>13.5</v>
      </c>
      <c r="E10" s="6">
        <f>(D10-C10)/C10</f>
        <v>0.35</v>
      </c>
    </row>
    <row r="11" spans="1:5">
      <c r="A11" t="s">
        <v>9</v>
      </c>
      <c r="B11" s="4">
        <v>21</v>
      </c>
      <c r="C11" s="4">
        <v>25.5</v>
      </c>
      <c r="D11" s="4">
        <v>25</v>
      </c>
      <c r="E11" s="6">
        <f t="shared" ref="E11:E17" si="1">(D11-C11)/C11</f>
        <v>-1.9607843137254902E-2</v>
      </c>
    </row>
    <row r="12" spans="1:5">
      <c r="A12" t="s">
        <v>16</v>
      </c>
      <c r="B12" s="4">
        <v>46</v>
      </c>
      <c r="C12" s="4">
        <v>45</v>
      </c>
      <c r="D12" s="4">
        <v>33</v>
      </c>
      <c r="E12" s="6">
        <f t="shared" si="1"/>
        <v>-0.26666666666666666</v>
      </c>
    </row>
    <row r="13" spans="1:5">
      <c r="A13" t="s">
        <v>10</v>
      </c>
      <c r="B13" s="4">
        <v>7</v>
      </c>
      <c r="C13" s="4">
        <v>4</v>
      </c>
      <c r="D13" s="4">
        <v>5</v>
      </c>
      <c r="E13" s="6">
        <f t="shared" si="1"/>
        <v>0.25</v>
      </c>
    </row>
    <row r="14" spans="1:5">
      <c r="A14" t="s">
        <v>11</v>
      </c>
      <c r="B14" s="4">
        <v>15</v>
      </c>
      <c r="C14" s="4">
        <v>16</v>
      </c>
      <c r="D14" s="4">
        <v>21.5</v>
      </c>
      <c r="E14" s="6">
        <f t="shared" si="1"/>
        <v>0.34375</v>
      </c>
    </row>
    <row r="15" spans="1:5">
      <c r="A15" t="s">
        <v>17</v>
      </c>
      <c r="B15" s="4">
        <v>28</v>
      </c>
      <c r="C15" s="4">
        <v>26</v>
      </c>
      <c r="D15" s="4">
        <v>18</v>
      </c>
      <c r="E15" s="6">
        <f t="shared" si="1"/>
        <v>-0.30769230769230771</v>
      </c>
    </row>
    <row r="16" spans="1:5">
      <c r="A16" t="s">
        <v>12</v>
      </c>
      <c r="B16" s="4">
        <v>16</v>
      </c>
      <c r="C16" s="4">
        <v>14</v>
      </c>
      <c r="D16" s="4">
        <v>9</v>
      </c>
      <c r="E16" s="6">
        <f t="shared" si="1"/>
        <v>-0.35714285714285715</v>
      </c>
    </row>
    <row r="17" spans="1:11">
      <c r="A17" s="3" t="s">
        <v>13</v>
      </c>
      <c r="B17" s="7">
        <f>SUM(B10:B16)</f>
        <v>143</v>
      </c>
      <c r="C17" s="7">
        <f>SUM(C10:C16)</f>
        <v>140.5</v>
      </c>
      <c r="D17" s="7">
        <f>SUM(D10:D16)</f>
        <v>125</v>
      </c>
      <c r="E17" s="8">
        <f t="shared" si="1"/>
        <v>-0.1103202846975089</v>
      </c>
    </row>
    <row r="18" spans="1:11">
      <c r="A18" s="1" t="s">
        <v>14</v>
      </c>
      <c r="B18" s="4"/>
      <c r="C18" s="4"/>
      <c r="E18" s="6"/>
    </row>
    <row r="19" spans="1:11">
      <c r="A19" t="s">
        <v>15</v>
      </c>
      <c r="B19" s="4">
        <v>10</v>
      </c>
      <c r="C19" s="4">
        <v>7</v>
      </c>
      <c r="D19" s="4">
        <v>7</v>
      </c>
      <c r="E19" s="6">
        <f>(D19-C19)/C19</f>
        <v>0</v>
      </c>
    </row>
    <row r="20" spans="1:11">
      <c r="A20" t="s">
        <v>9</v>
      </c>
      <c r="B20" s="4">
        <v>38.5</v>
      </c>
      <c r="C20" s="4">
        <v>31</v>
      </c>
      <c r="D20" s="4">
        <v>31.5</v>
      </c>
      <c r="E20" s="6">
        <f t="shared" ref="E20:E25" si="2">(D20-C20)/C20</f>
        <v>1.6129032258064516E-2</v>
      </c>
    </row>
    <row r="21" spans="1:11">
      <c r="A21" t="s">
        <v>16</v>
      </c>
      <c r="B21" s="4">
        <v>16</v>
      </c>
      <c r="C21" s="4">
        <v>16</v>
      </c>
      <c r="D21" s="4">
        <v>12</v>
      </c>
      <c r="E21" s="6">
        <f t="shared" si="2"/>
        <v>-0.25</v>
      </c>
    </row>
    <row r="22" spans="1:11">
      <c r="A22" t="s">
        <v>10</v>
      </c>
      <c r="B22" s="4">
        <v>4</v>
      </c>
      <c r="C22" s="4">
        <v>3</v>
      </c>
      <c r="D22" s="4">
        <v>0.5</v>
      </c>
      <c r="E22" s="6">
        <f t="shared" si="2"/>
        <v>-0.83333333333333337</v>
      </c>
    </row>
    <row r="23" spans="1:11">
      <c r="A23" t="s">
        <v>11</v>
      </c>
      <c r="B23" s="4">
        <v>37</v>
      </c>
      <c r="C23" s="4">
        <v>27</v>
      </c>
      <c r="D23" s="4">
        <v>31.5</v>
      </c>
      <c r="E23" s="6">
        <f t="shared" si="2"/>
        <v>0.16666666666666666</v>
      </c>
    </row>
    <row r="24" spans="1:11">
      <c r="A24" t="s">
        <v>17</v>
      </c>
      <c r="B24" s="4">
        <v>8</v>
      </c>
      <c r="C24" s="4">
        <v>8</v>
      </c>
      <c r="D24" s="4">
        <v>6</v>
      </c>
      <c r="E24" s="6">
        <f t="shared" si="2"/>
        <v>-0.25</v>
      </c>
    </row>
    <row r="25" spans="1:11">
      <c r="A25" s="3" t="s">
        <v>18</v>
      </c>
      <c r="B25" s="7">
        <f>SUM(B19:B24)</f>
        <v>113.5</v>
      </c>
      <c r="C25" s="7">
        <f>SUM(C19:C24)</f>
        <v>92</v>
      </c>
      <c r="D25" s="7">
        <f>SUM(D19:D24)</f>
        <v>88.5</v>
      </c>
      <c r="E25" s="8">
        <f t="shared" si="2"/>
        <v>-3.8043478260869568E-2</v>
      </c>
    </row>
    <row r="26" spans="1:11">
      <c r="A26" s="1" t="s">
        <v>19</v>
      </c>
      <c r="B26" s="4"/>
      <c r="C26" s="4"/>
      <c r="E26" s="6"/>
    </row>
    <row r="27" spans="1:11">
      <c r="A27" t="s">
        <v>20</v>
      </c>
      <c r="B27" s="4">
        <v>5</v>
      </c>
      <c r="C27" s="4">
        <v>4</v>
      </c>
      <c r="D27" s="4">
        <v>2</v>
      </c>
      <c r="E27" s="6">
        <f>(D27-C27)/C27</f>
        <v>-0.5</v>
      </c>
    </row>
    <row r="28" spans="1:11">
      <c r="A28" t="s">
        <v>21</v>
      </c>
      <c r="B28" s="4">
        <v>30</v>
      </c>
      <c r="C28" s="4">
        <v>27</v>
      </c>
      <c r="D28" s="4">
        <v>28</v>
      </c>
      <c r="E28" s="6">
        <f t="shared" ref="E28:E33" si="3">(D28-C28)/C28</f>
        <v>3.7037037037037035E-2</v>
      </c>
    </row>
    <row r="29" spans="1:11">
      <c r="A29" t="s">
        <v>22</v>
      </c>
      <c r="B29" s="4">
        <v>21</v>
      </c>
      <c r="C29" s="4">
        <v>19</v>
      </c>
      <c r="D29" s="4">
        <v>19</v>
      </c>
      <c r="E29" s="6">
        <f t="shared" si="3"/>
        <v>0</v>
      </c>
    </row>
    <row r="30" spans="1:11">
      <c r="A30" t="s">
        <v>23</v>
      </c>
      <c r="B30" s="4">
        <v>3</v>
      </c>
      <c r="C30" s="4">
        <v>3</v>
      </c>
      <c r="D30" s="4">
        <f t="shared" ref="D30" si="4">C30-B30</f>
        <v>0</v>
      </c>
      <c r="E30" s="6">
        <f t="shared" si="3"/>
        <v>-1</v>
      </c>
      <c r="H30" s="2">
        <v>2012</v>
      </c>
      <c r="I30" s="2">
        <v>2013</v>
      </c>
      <c r="J30" s="2">
        <v>2014</v>
      </c>
      <c r="K30" s="2" t="s">
        <v>27</v>
      </c>
    </row>
    <row r="31" spans="1:11">
      <c r="A31" t="s">
        <v>24</v>
      </c>
      <c r="B31" s="5">
        <v>30</v>
      </c>
      <c r="C31" s="4">
        <v>27</v>
      </c>
      <c r="D31" s="4">
        <v>28</v>
      </c>
      <c r="E31" s="6">
        <f t="shared" si="3"/>
        <v>3.7037037037037035E-2</v>
      </c>
      <c r="G31" s="1"/>
      <c r="H31" s="9" t="s">
        <v>6</v>
      </c>
      <c r="I31" s="9" t="s">
        <v>6</v>
      </c>
      <c r="J31" s="2" t="s">
        <v>6</v>
      </c>
      <c r="K31" s="2" t="s">
        <v>31</v>
      </c>
    </row>
    <row r="32" spans="1:11">
      <c r="A32" t="s">
        <v>25</v>
      </c>
      <c r="B32" s="5">
        <v>21</v>
      </c>
      <c r="C32" s="4">
        <v>19</v>
      </c>
      <c r="D32" s="4">
        <v>19</v>
      </c>
      <c r="E32" s="6">
        <f t="shared" si="3"/>
        <v>0</v>
      </c>
      <c r="G32" s="1" t="s">
        <v>32</v>
      </c>
      <c r="H32" s="4">
        <f>B5+B7+B11+B12+B14+B15+B16+B20+B21+B23+B24+B28+B29+B31+B32</f>
        <v>402.5</v>
      </c>
      <c r="I32" s="4">
        <f>C5+C7+C12+C11+C14+C15+C16+C20+C21+C23+C24+C28+C29+C31+C32</f>
        <v>364</v>
      </c>
      <c r="J32" s="4">
        <f>D5+D7+D12+D11+D14+D15+D16+D20+D21+D23+D24+D28+D29+D31+D32</f>
        <v>348.5</v>
      </c>
      <c r="K32" s="11">
        <f>(J32-I32)/I32</f>
        <v>-4.2582417582417584E-2</v>
      </c>
    </row>
    <row r="33" spans="1:11">
      <c r="A33" s="3" t="s">
        <v>26</v>
      </c>
      <c r="B33" s="7">
        <f>SUM(B27:B32)</f>
        <v>110</v>
      </c>
      <c r="C33" s="7">
        <f>SUM(C27:C32)</f>
        <v>99</v>
      </c>
      <c r="D33" s="7">
        <f>SUM(D27:D32)</f>
        <v>96</v>
      </c>
      <c r="E33" s="8">
        <f t="shared" si="3"/>
        <v>-3.0303030303030304E-2</v>
      </c>
      <c r="G33" s="1" t="s">
        <v>29</v>
      </c>
      <c r="H33" s="4">
        <f>B4+B6+B10+B13+B19+B22+B27+B30</f>
        <v>53.5</v>
      </c>
      <c r="I33" s="4">
        <f>C4+C6+C10+C13+C19+C22+C27+C30</f>
        <v>49.5</v>
      </c>
      <c r="J33" s="4">
        <f>D4+D6+D10+D13+D19+D22+D27+D30</f>
        <v>46.5</v>
      </c>
      <c r="K33" s="11">
        <f t="shared" ref="K33:K34" si="5">(J33-I33)/I33</f>
        <v>-6.0606060606060608E-2</v>
      </c>
    </row>
    <row r="34" spans="1:11">
      <c r="A34" s="3"/>
      <c r="B34" s="7"/>
      <c r="C34" s="7"/>
      <c r="D34" s="4"/>
      <c r="E34" s="6"/>
      <c r="G34" s="3" t="s">
        <v>30</v>
      </c>
      <c r="H34" s="7">
        <f>H32+H33</f>
        <v>456</v>
      </c>
      <c r="I34" s="7">
        <f>I32+I33</f>
        <v>413.5</v>
      </c>
      <c r="J34" s="7">
        <f>J32+J33</f>
        <v>395</v>
      </c>
      <c r="K34" s="11">
        <f t="shared" si="5"/>
        <v>-4.4740024183796856E-2</v>
      </c>
    </row>
    <row r="35" spans="1:11">
      <c r="A35" s="1" t="s">
        <v>28</v>
      </c>
      <c r="B35" s="7">
        <f>B8+B17+B25+B33</f>
        <v>456</v>
      </c>
      <c r="C35" s="7">
        <f>C8+C17+C25+C33</f>
        <v>413.5</v>
      </c>
      <c r="D35" s="7">
        <f>D8+D17+D25+D33</f>
        <v>395</v>
      </c>
      <c r="E35" s="8">
        <f>(D35-C35)/C35</f>
        <v>-4.4740024183796856E-2</v>
      </c>
    </row>
    <row r="36" spans="1:11">
      <c r="A36" s="1"/>
      <c r="B36" s="7"/>
      <c r="C36" s="7"/>
      <c r="D36" s="7"/>
      <c r="E36" s="8"/>
    </row>
  </sheetData>
  <phoneticPr fontId="5" type="noConversion"/>
  <pageMargins left="0.75" right="0.75" top="1" bottom="1" header="0.5" footer="0.5"/>
  <pageSetup scale="77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cp:lastPrinted>2013-06-29T00:06:28Z</cp:lastPrinted>
  <dcterms:created xsi:type="dcterms:W3CDTF">2013-06-04T15:51:22Z</dcterms:created>
  <dcterms:modified xsi:type="dcterms:W3CDTF">2014-06-03T05:13:56Z</dcterms:modified>
</cp:coreProperties>
</file>